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件1" sheetId="1" r:id="rId1"/>
    <sheet name="Sheet2" sheetId="2" r:id="rId2"/>
    <sheet name="Sheet3" sheetId="3" r:id="rId3"/>
  </sheets>
  <definedNames/>
  <calcPr fullCalcOnLoad="1"/>
</workbook>
</file>

<file path=xl/sharedStrings.xml><?xml version="1.0" encoding="utf-8"?>
<sst xmlns="http://schemas.openxmlformats.org/spreadsheetml/2006/main" count="47" uniqueCount="37">
  <si>
    <r>
      <t>附件1：</t>
    </r>
    <r>
      <rPr>
        <b/>
        <sz val="12"/>
        <color indexed="8"/>
        <rFont val="仿宋_GB2312"/>
        <family val="3"/>
      </rPr>
      <t xml:space="preserve">  </t>
    </r>
    <r>
      <rPr>
        <b/>
        <sz val="14"/>
        <color indexed="8"/>
        <rFont val="方正小标宋简体"/>
        <family val="4"/>
      </rPr>
      <t xml:space="preserve">             </t>
    </r>
    <r>
      <rPr>
        <b/>
        <sz val="16"/>
        <color indexed="8"/>
        <rFont val="方正小标宋简体"/>
        <family val="4"/>
      </rPr>
      <t xml:space="preserve">  </t>
    </r>
    <r>
      <rPr>
        <sz val="16"/>
        <color indexed="8"/>
        <rFont val="方正小标宋简体"/>
        <family val="4"/>
      </rPr>
      <t>2020年度内蒙古自治区直属国有企业负责人薪酬信息公开披露表</t>
    </r>
  </si>
  <si>
    <t xml:space="preserve"> 填报企业名称（签章）：内蒙古环保投资集团有限公司                                                                  单位：万元</t>
  </si>
  <si>
    <t>负责人
姓名</t>
  </si>
  <si>
    <t>任命机构</t>
  </si>
  <si>
    <t>职务</t>
  </si>
  <si>
    <t>2020年度任职领取薪酬起止时间</t>
  </si>
  <si>
    <t>2020年度企业负责人薪酬分配情况</t>
  </si>
  <si>
    <t>2018-2020年度任期激励收入</t>
  </si>
  <si>
    <t>履职待遇（交通补贴）</t>
  </si>
  <si>
    <t>企业负责人年度薪酬收入水平
（税前实际发放数额）</t>
  </si>
  <si>
    <t>企业负责人年度福利性待遇收入水平
（养老、医疗保险、住房公积金只填单位缴存部分数额，企业年金只填单位缴存计入个人账户部分数额）</t>
  </si>
  <si>
    <t>合计</t>
  </si>
  <si>
    <t>基本年薪</t>
  </si>
  <si>
    <t>绩效年薪</t>
  </si>
  <si>
    <t>政府津贴</t>
  </si>
  <si>
    <t>其他收入</t>
  </si>
  <si>
    <t>养老保险</t>
  </si>
  <si>
    <t>医疗保险</t>
  </si>
  <si>
    <t>住房公积金</t>
  </si>
  <si>
    <t>企业年金</t>
  </si>
  <si>
    <t>李  剑</t>
  </si>
  <si>
    <t>自治区党委、政府</t>
  </si>
  <si>
    <t>党委书记、董事长</t>
  </si>
  <si>
    <t>1-12月</t>
  </si>
  <si>
    <t>陈世杰</t>
  </si>
  <si>
    <t>党委副书记、总经理</t>
  </si>
  <si>
    <t>张卫东</t>
  </si>
  <si>
    <t>党委副书记</t>
  </si>
  <si>
    <t>刘  勇</t>
  </si>
  <si>
    <t>党委委员、纪委书记</t>
  </si>
  <si>
    <t>贾丽芹</t>
  </si>
  <si>
    <t>自治区生态环境厅</t>
  </si>
  <si>
    <t>党委委员、工会主席</t>
  </si>
  <si>
    <t>孙  昊</t>
  </si>
  <si>
    <t>党委委员、副总经理</t>
  </si>
  <si>
    <t>1-2月</t>
  </si>
  <si>
    <r>
      <t xml:space="preserve">    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t>
    </r>
    <r>
      <rPr>
        <b/>
        <sz val="10"/>
        <color indexed="8"/>
        <rFont val="新宋体"/>
        <family val="3"/>
      </rPr>
      <t>本年度</t>
    </r>
    <r>
      <rPr>
        <sz val="10"/>
        <color indexed="8"/>
        <rFont val="新宋体"/>
        <family val="3"/>
      </rPr>
      <t>领取企业负责人薪酬的起止时间；养老保险和医疗保险</t>
    </r>
    <r>
      <rPr>
        <b/>
        <sz val="10"/>
        <color indexed="8"/>
        <rFont val="新宋体"/>
        <family val="3"/>
      </rPr>
      <t>单位缴存数额对应个人缴存基数和按照单位缴费比例确定</t>
    </r>
    <r>
      <rPr>
        <sz val="10"/>
        <color indexed="8"/>
        <rFont val="新宋体"/>
        <family val="3"/>
      </rPr>
      <t>；履职待遇栏的交通补贴，由已实施公务用车制度改革并以现金形式发放公车补贴的企业填报；其他栏按照选项逐人逐项填写。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</si>
</sst>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58">
    <font>
      <sz val="12"/>
      <name val="宋体"/>
      <family val="0"/>
    </font>
    <font>
      <sz val="11"/>
      <name val="宋体"/>
      <family val="0"/>
    </font>
    <font>
      <sz val="14"/>
      <color indexed="8"/>
      <name val="仿宋_GB2312"/>
      <family val="3"/>
    </font>
    <font>
      <sz val="10.5"/>
      <color indexed="8"/>
      <name val="宋体"/>
      <family val="0"/>
    </font>
    <font>
      <sz val="10.5"/>
      <color indexed="8"/>
      <name val="新宋体"/>
      <family val="3"/>
    </font>
    <font>
      <sz val="9"/>
      <color indexed="8"/>
      <name val="新宋体"/>
      <family val="3"/>
    </font>
    <font>
      <sz val="10"/>
      <color indexed="8"/>
      <name val="新宋体"/>
      <family val="3"/>
    </font>
    <font>
      <sz val="10"/>
      <color indexed="8"/>
      <name val="宋体"/>
      <family val="0"/>
    </font>
    <font>
      <sz val="11"/>
      <color indexed="8"/>
      <name val="宋体"/>
      <family val="0"/>
    </font>
    <font>
      <sz val="11"/>
      <color indexed="9"/>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b/>
      <sz val="12"/>
      <color indexed="8"/>
      <name val="仿宋_GB2312"/>
      <family val="3"/>
    </font>
    <font>
      <b/>
      <sz val="14"/>
      <color indexed="8"/>
      <name val="方正小标宋简体"/>
      <family val="4"/>
    </font>
    <font>
      <b/>
      <sz val="16"/>
      <color indexed="8"/>
      <name val="方正小标宋简体"/>
      <family val="4"/>
    </font>
    <font>
      <sz val="16"/>
      <color indexed="8"/>
      <name val="方正小标宋简体"/>
      <family val="4"/>
    </font>
    <font>
      <b/>
      <sz val="10"/>
      <color indexed="8"/>
      <name val="新宋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_GB2312"/>
      <family val="3"/>
    </font>
    <font>
      <sz val="10.5"/>
      <color rgb="FF000000"/>
      <name val="宋体"/>
      <family val="0"/>
    </font>
    <font>
      <sz val="10.5"/>
      <color rgb="FF000000"/>
      <name val="新宋体"/>
      <family val="3"/>
    </font>
    <font>
      <sz val="9"/>
      <color rgb="FF000000"/>
      <name val="新宋体"/>
      <family val="3"/>
    </font>
    <font>
      <sz val="10"/>
      <color rgb="FF000000"/>
      <name val="新宋体"/>
      <family val="3"/>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right style="thin"/>
      <top style="thin"/>
      <bottom style="thin"/>
    </border>
    <border>
      <left style="thin"/>
      <right style="thin"/>
      <top>
        <color indexed="63"/>
      </top>
      <bottom>
        <color indexed="63"/>
      </bottom>
    </border>
    <border>
      <left/>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top style="thin"/>
      <bottom>
        <color indexed="63"/>
      </bottom>
    </border>
    <border>
      <left>
        <color indexed="63"/>
      </left>
      <right style="thin"/>
      <top>
        <color indexed="63"/>
      </top>
      <bottom style="thin"/>
    </border>
    <border>
      <left style="thin"/>
      <right>
        <color indexed="63"/>
      </right>
      <top>
        <color indexed="63"/>
      </top>
      <bottom/>
    </border>
    <border>
      <left>
        <color indexed="63"/>
      </left>
      <right/>
      <top>
        <color indexed="63"/>
      </top>
      <bottom style="thin"/>
    </border>
    <border>
      <left style="thin"/>
      <right/>
      <top style="thin"/>
      <bottom>
        <color indexed="63"/>
      </bottom>
    </border>
    <border>
      <left style="thin"/>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3">
    <xf numFmtId="0" fontId="0" fillId="0" borderId="0" xfId="0" applyAlignment="1">
      <alignment vertical="center"/>
    </xf>
    <xf numFmtId="0" fontId="52" fillId="0" borderId="0" xfId="0" applyFont="1" applyBorder="1" applyAlignment="1">
      <alignment horizontal="lef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4" fillId="0" borderId="9"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horizontal="center" vertical="center" wrapText="1" indent="1"/>
    </xf>
    <xf numFmtId="0" fontId="54" fillId="0" borderId="11" xfId="0" applyFont="1" applyBorder="1" applyAlignment="1">
      <alignment horizontal="center" vertical="center"/>
    </xf>
    <xf numFmtId="0" fontId="54" fillId="0" borderId="10" xfId="0" applyFont="1" applyBorder="1" applyAlignment="1">
      <alignment horizontal="center" vertical="center"/>
    </xf>
    <xf numFmtId="0" fontId="54"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5"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9" xfId="0" applyFont="1" applyBorder="1" applyAlignment="1">
      <alignment horizontal="center" vertical="center" wrapText="1"/>
    </xf>
    <xf numFmtId="0" fontId="54" fillId="0" borderId="16"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6" xfId="0" applyFont="1" applyBorder="1" applyAlignment="1">
      <alignment horizontal="center" vertical="center" wrapText="1"/>
    </xf>
    <xf numFmtId="0" fontId="57"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176" fontId="56" fillId="0" borderId="10" xfId="0" applyNumberFormat="1" applyFont="1" applyBorder="1" applyAlignment="1">
      <alignment horizontal="center" vertical="center" wrapText="1"/>
    </xf>
    <xf numFmtId="0" fontId="56" fillId="0" borderId="0" xfId="0" applyFont="1" applyBorder="1" applyAlignment="1">
      <alignment horizontal="left" vertical="center" wrapText="1"/>
    </xf>
    <xf numFmtId="0" fontId="56" fillId="0" borderId="0" xfId="0" applyFont="1" applyBorder="1" applyAlignment="1">
      <alignment horizontal="left" vertical="center" wrapText="1"/>
    </xf>
    <xf numFmtId="0" fontId="54" fillId="0" borderId="17" xfId="0" applyFont="1" applyBorder="1" applyAlignment="1">
      <alignment horizontal="center" vertical="center"/>
    </xf>
    <xf numFmtId="0" fontId="54" fillId="0" borderId="10"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56" fillId="0" borderId="0" xfId="0" applyFont="1" applyBorder="1" applyAlignment="1">
      <alignment horizontal="center" vertical="center"/>
    </xf>
    <xf numFmtId="0" fontId="56" fillId="0" borderId="24" xfId="0" applyFont="1" applyBorder="1" applyAlignment="1">
      <alignment horizontal="center" vertical="center" wrapText="1"/>
    </xf>
    <xf numFmtId="0" fontId="56" fillId="0" borderId="0" xfId="0" applyFont="1" applyBorder="1" applyAlignment="1">
      <alignment horizontal="center" vertical="center"/>
    </xf>
    <xf numFmtId="0" fontId="56" fillId="0" borderId="25" xfId="0" applyFont="1" applyBorder="1" applyAlignment="1">
      <alignment horizontal="center" vertical="center" wrapText="1"/>
    </xf>
    <xf numFmtId="176" fontId="56"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15"/>
  <sheetViews>
    <sheetView tabSelected="1" zoomScale="110" zoomScaleNormal="110" zoomScaleSheetLayoutView="100" workbookViewId="0" topLeftCell="A1">
      <selection activeCell="R4" sqref="R4"/>
    </sheetView>
  </sheetViews>
  <sheetFormatPr defaultColWidth="9.00390625" defaultRowHeight="14.25"/>
  <cols>
    <col min="1" max="1" width="7.625" style="0" customWidth="1"/>
    <col min="3" max="3" width="10.00390625" style="0" customWidth="1"/>
    <col min="4" max="4" width="8.00390625" style="0" customWidth="1"/>
    <col min="5" max="17" width="6.625" style="0" customWidth="1"/>
  </cols>
  <sheetData>
    <row r="1" ht="9.75" customHeight="1"/>
    <row r="2" spans="1:17" ht="28.5" customHeight="1">
      <c r="A2" s="1" t="s">
        <v>0</v>
      </c>
      <c r="B2" s="2"/>
      <c r="C2" s="2"/>
      <c r="D2" s="2"/>
      <c r="E2" s="2"/>
      <c r="F2" s="2"/>
      <c r="G2" s="2"/>
      <c r="H2" s="2"/>
      <c r="I2" s="2"/>
      <c r="J2" s="2"/>
      <c r="K2" s="2"/>
      <c r="L2" s="2"/>
      <c r="M2" s="2"/>
      <c r="N2" s="2"/>
      <c r="O2" s="2"/>
      <c r="P2" s="2"/>
      <c r="Q2" s="2"/>
    </row>
    <row r="3" spans="1:17" ht="15.75" customHeight="1">
      <c r="A3" s="3" t="s">
        <v>1</v>
      </c>
      <c r="B3" s="3"/>
      <c r="C3" s="3"/>
      <c r="D3" s="3"/>
      <c r="E3" s="3"/>
      <c r="F3" s="3"/>
      <c r="G3" s="3"/>
      <c r="H3" s="3"/>
      <c r="I3" s="3"/>
      <c r="J3" s="3"/>
      <c r="K3" s="3"/>
      <c r="L3" s="3"/>
      <c r="M3" s="3"/>
      <c r="N3" s="3"/>
      <c r="O3" s="3"/>
      <c r="P3" s="3"/>
      <c r="Q3" s="3"/>
    </row>
    <row r="4" spans="1:17" ht="28.5" customHeight="1">
      <c r="A4" s="4" t="s">
        <v>2</v>
      </c>
      <c r="B4" s="5" t="s">
        <v>3</v>
      </c>
      <c r="C4" s="6" t="s">
        <v>4</v>
      </c>
      <c r="D4" s="5" t="s">
        <v>5</v>
      </c>
      <c r="E4" s="7" t="s">
        <v>6</v>
      </c>
      <c r="F4" s="8"/>
      <c r="G4" s="8"/>
      <c r="H4" s="8"/>
      <c r="I4" s="8"/>
      <c r="J4" s="8"/>
      <c r="K4" s="8"/>
      <c r="L4" s="8"/>
      <c r="M4" s="8"/>
      <c r="N4" s="8"/>
      <c r="O4" s="27"/>
      <c r="P4" s="28" t="s">
        <v>7</v>
      </c>
      <c r="Q4" s="40" t="s">
        <v>8</v>
      </c>
    </row>
    <row r="5" spans="1:17" ht="15.75" customHeight="1">
      <c r="A5" s="9"/>
      <c r="B5" s="5"/>
      <c r="C5" s="6"/>
      <c r="D5" s="5"/>
      <c r="E5" s="10" t="s">
        <v>9</v>
      </c>
      <c r="F5" s="11"/>
      <c r="G5" s="11"/>
      <c r="H5" s="11"/>
      <c r="I5" s="29"/>
      <c r="J5" s="30" t="s">
        <v>10</v>
      </c>
      <c r="K5" s="11"/>
      <c r="L5" s="11"/>
      <c r="M5" s="11"/>
      <c r="N5" s="11"/>
      <c r="O5" s="31"/>
      <c r="P5" s="28"/>
      <c r="Q5" s="40"/>
    </row>
    <row r="6" spans="1:17" ht="27" customHeight="1">
      <c r="A6" s="9"/>
      <c r="B6" s="5"/>
      <c r="C6" s="6"/>
      <c r="D6" s="5"/>
      <c r="E6" s="12"/>
      <c r="F6" s="13"/>
      <c r="G6" s="13"/>
      <c r="H6" s="13"/>
      <c r="I6" s="32"/>
      <c r="J6" s="33"/>
      <c r="K6" s="13"/>
      <c r="L6" s="13"/>
      <c r="M6" s="13"/>
      <c r="N6" s="13"/>
      <c r="O6" s="34"/>
      <c r="P6" s="28"/>
      <c r="Q6" s="40"/>
    </row>
    <row r="7" spans="1:17" ht="14.25">
      <c r="A7" s="9"/>
      <c r="B7" s="5"/>
      <c r="C7" s="6"/>
      <c r="D7" s="5"/>
      <c r="E7" s="14" t="s">
        <v>11</v>
      </c>
      <c r="F7" s="15" t="s">
        <v>12</v>
      </c>
      <c r="G7" s="16" t="s">
        <v>13</v>
      </c>
      <c r="H7" s="16" t="s">
        <v>14</v>
      </c>
      <c r="I7" s="15" t="s">
        <v>15</v>
      </c>
      <c r="J7" s="35" t="s">
        <v>11</v>
      </c>
      <c r="K7" s="16" t="s">
        <v>16</v>
      </c>
      <c r="L7" s="16" t="s">
        <v>17</v>
      </c>
      <c r="M7" s="16" t="s">
        <v>18</v>
      </c>
      <c r="N7" s="16" t="s">
        <v>19</v>
      </c>
      <c r="O7" s="36" t="s">
        <v>15</v>
      </c>
      <c r="P7" s="28"/>
      <c r="Q7" s="40"/>
    </row>
    <row r="8" spans="1:17" ht="14.25">
      <c r="A8" s="17"/>
      <c r="B8" s="5"/>
      <c r="C8" s="6"/>
      <c r="D8" s="5"/>
      <c r="E8" s="18"/>
      <c r="F8" s="19"/>
      <c r="G8" s="20"/>
      <c r="H8" s="20"/>
      <c r="I8" s="19"/>
      <c r="J8" s="37"/>
      <c r="K8" s="20"/>
      <c r="L8" s="20"/>
      <c r="M8" s="20"/>
      <c r="N8" s="20"/>
      <c r="O8" s="38"/>
      <c r="P8" s="28"/>
      <c r="Q8" s="40"/>
    </row>
    <row r="9" spans="1:17" ht="36.75" customHeight="1">
      <c r="A9" s="21" t="s">
        <v>20</v>
      </c>
      <c r="B9" s="22" t="s">
        <v>21</v>
      </c>
      <c r="C9" s="22" t="s">
        <v>22</v>
      </c>
      <c r="D9" s="21" t="s">
        <v>23</v>
      </c>
      <c r="E9" s="23">
        <f>F9+G9</f>
        <v>51.2</v>
      </c>
      <c r="F9" s="23">
        <v>16</v>
      </c>
      <c r="G9" s="23">
        <f>F9*1.1*2</f>
        <v>35.2</v>
      </c>
      <c r="H9" s="23">
        <v>0</v>
      </c>
      <c r="I9" s="23">
        <v>0</v>
      </c>
      <c r="J9" s="24">
        <f>K9+L9+M9+N9</f>
        <v>7.880604</v>
      </c>
      <c r="K9" s="24">
        <v>0.273024</v>
      </c>
      <c r="L9" s="24">
        <v>1.23714</v>
      </c>
      <c r="M9" s="24">
        <v>2.6802</v>
      </c>
      <c r="N9" s="24">
        <v>3.69024</v>
      </c>
      <c r="O9" s="23">
        <v>0</v>
      </c>
      <c r="P9" s="23"/>
      <c r="Q9" s="41">
        <f>0.29*12</f>
        <v>3.4799999999999995</v>
      </c>
    </row>
    <row r="10" spans="1:17" ht="36.75" customHeight="1">
      <c r="A10" s="21" t="s">
        <v>24</v>
      </c>
      <c r="B10" s="22" t="s">
        <v>21</v>
      </c>
      <c r="C10" s="22" t="s">
        <v>25</v>
      </c>
      <c r="D10" s="21" t="s">
        <v>23</v>
      </c>
      <c r="E10" s="23">
        <f>F10+G10</f>
        <v>51.2</v>
      </c>
      <c r="F10" s="23">
        <v>16</v>
      </c>
      <c r="G10" s="23">
        <f>G9</f>
        <v>35.2</v>
      </c>
      <c r="H10" s="23">
        <v>0</v>
      </c>
      <c r="I10" s="23">
        <v>0</v>
      </c>
      <c r="J10" s="24">
        <f>K10+L10+M10+N10</f>
        <v>7.880604</v>
      </c>
      <c r="K10" s="24">
        <v>0.273024</v>
      </c>
      <c r="L10" s="24">
        <v>1.23714</v>
      </c>
      <c r="M10" s="24">
        <v>2.6802</v>
      </c>
      <c r="N10" s="24">
        <v>3.69024</v>
      </c>
      <c r="O10" s="23">
        <v>0</v>
      </c>
      <c r="P10" s="23"/>
      <c r="Q10" s="42">
        <f>0.29*12</f>
        <v>3.4799999999999995</v>
      </c>
    </row>
    <row r="11" spans="1:17" ht="36.75" customHeight="1">
      <c r="A11" s="21" t="s">
        <v>26</v>
      </c>
      <c r="B11" s="22" t="s">
        <v>21</v>
      </c>
      <c r="C11" s="22" t="s">
        <v>27</v>
      </c>
      <c r="D11" s="21" t="s">
        <v>23</v>
      </c>
      <c r="E11" s="23">
        <f>F11+G11</f>
        <v>42.56</v>
      </c>
      <c r="F11" s="23">
        <v>14.4</v>
      </c>
      <c r="G11" s="23">
        <f>G10*0.8</f>
        <v>28.160000000000004</v>
      </c>
      <c r="H11" s="23">
        <v>0</v>
      </c>
      <c r="I11" s="23">
        <v>0</v>
      </c>
      <c r="J11" s="24">
        <f>K11+L11+M11+N11</f>
        <v>7.27056</v>
      </c>
      <c r="K11" s="24">
        <v>0.273024</v>
      </c>
      <c r="L11" s="24">
        <v>1.23714</v>
      </c>
      <c r="M11" s="24">
        <v>2.6802</v>
      </c>
      <c r="N11" s="24">
        <v>3.080196</v>
      </c>
      <c r="O11" s="23">
        <v>0</v>
      </c>
      <c r="P11" s="23"/>
      <c r="Q11" s="41">
        <f>0.26*12</f>
        <v>3.12</v>
      </c>
    </row>
    <row r="12" spans="1:17" ht="36.75" customHeight="1">
      <c r="A12" s="21" t="s">
        <v>28</v>
      </c>
      <c r="B12" s="22" t="s">
        <v>21</v>
      </c>
      <c r="C12" s="22" t="s">
        <v>29</v>
      </c>
      <c r="D12" s="21" t="s">
        <v>23</v>
      </c>
      <c r="E12" s="23">
        <f>F12+G12</f>
        <v>42.56</v>
      </c>
      <c r="F12" s="23">
        <v>14.4</v>
      </c>
      <c r="G12" s="23">
        <f>G10*0.8</f>
        <v>28.160000000000004</v>
      </c>
      <c r="H12" s="23">
        <v>0</v>
      </c>
      <c r="I12" s="23">
        <v>0</v>
      </c>
      <c r="J12" s="24">
        <f>K12+L12+M12+N12</f>
        <v>7.27056</v>
      </c>
      <c r="K12" s="24">
        <v>0.273024</v>
      </c>
      <c r="L12" s="24">
        <v>1.23714</v>
      </c>
      <c r="M12" s="24">
        <v>2.6802</v>
      </c>
      <c r="N12" s="24">
        <v>3.080196</v>
      </c>
      <c r="O12" s="23">
        <v>0</v>
      </c>
      <c r="P12" s="23"/>
      <c r="Q12" s="41">
        <v>3.12</v>
      </c>
    </row>
    <row r="13" spans="1:17" ht="36.75" customHeight="1">
      <c r="A13" s="21" t="s">
        <v>30</v>
      </c>
      <c r="B13" s="22" t="s">
        <v>31</v>
      </c>
      <c r="C13" s="22" t="s">
        <v>32</v>
      </c>
      <c r="D13" s="21" t="s">
        <v>23</v>
      </c>
      <c r="E13" s="23">
        <f>F13+G13</f>
        <v>42.56</v>
      </c>
      <c r="F13" s="23">
        <v>14.4</v>
      </c>
      <c r="G13" s="23">
        <f>G12</f>
        <v>28.160000000000004</v>
      </c>
      <c r="H13" s="23">
        <v>0</v>
      </c>
      <c r="I13" s="23">
        <v>0</v>
      </c>
      <c r="J13" s="24">
        <f>K13+L13+M13+N13</f>
        <v>7.27056</v>
      </c>
      <c r="K13" s="24">
        <v>0.273024</v>
      </c>
      <c r="L13" s="39">
        <v>1.23714</v>
      </c>
      <c r="M13" s="24">
        <v>2.6802</v>
      </c>
      <c r="N13" s="24">
        <v>3.080196</v>
      </c>
      <c r="O13" s="23">
        <v>0</v>
      </c>
      <c r="P13" s="23"/>
      <c r="Q13" s="42">
        <v>3.12</v>
      </c>
    </row>
    <row r="14" spans="1:17" ht="36.75" customHeight="1">
      <c r="A14" s="21" t="s">
        <v>33</v>
      </c>
      <c r="B14" s="22" t="s">
        <v>31</v>
      </c>
      <c r="C14" s="22" t="s">
        <v>34</v>
      </c>
      <c r="D14" s="21" t="s">
        <v>35</v>
      </c>
      <c r="E14" s="24">
        <f>ROUND(F14+G14,4)</f>
        <v>7.0933</v>
      </c>
      <c r="F14" s="23">
        <v>2.4</v>
      </c>
      <c r="G14" s="24">
        <f>ROUND(G12/12*2,4)</f>
        <v>4.6933</v>
      </c>
      <c r="H14" s="23">
        <v>0</v>
      </c>
      <c r="I14" s="23">
        <v>0</v>
      </c>
      <c r="J14" s="24">
        <f>K14+L14+M14+N14</f>
        <v>1.4196345</v>
      </c>
      <c r="K14" s="24">
        <v>0.273024</v>
      </c>
      <c r="L14" s="24">
        <v>0.2444505</v>
      </c>
      <c r="M14" s="24">
        <v>0.3888</v>
      </c>
      <c r="N14" s="24">
        <v>0.51336</v>
      </c>
      <c r="O14" s="23">
        <v>0</v>
      </c>
      <c r="P14" s="23"/>
      <c r="Q14" s="41">
        <f>0.26*2</f>
        <v>0.52</v>
      </c>
    </row>
    <row r="15" spans="1:17" ht="57" customHeight="1">
      <c r="A15" s="25" t="s">
        <v>36</v>
      </c>
      <c r="B15" s="26"/>
      <c r="C15" s="26"/>
      <c r="D15" s="26"/>
      <c r="E15" s="26"/>
      <c r="F15" s="26"/>
      <c r="G15" s="26"/>
      <c r="H15" s="26"/>
      <c r="I15" s="26"/>
      <c r="J15" s="26"/>
      <c r="K15" s="26"/>
      <c r="L15" s="26"/>
      <c r="M15" s="26"/>
      <c r="N15" s="26"/>
      <c r="O15" s="26"/>
      <c r="P15" s="26"/>
      <c r="Q15" s="26"/>
    </row>
  </sheetData>
  <sheetProtection/>
  <mergeCells count="23">
    <mergeCell ref="A2:Q2"/>
    <mergeCell ref="A3:Q3"/>
    <mergeCell ref="E4:O4"/>
    <mergeCell ref="A15:Q15"/>
    <mergeCell ref="A4:A8"/>
    <mergeCell ref="B4:B8"/>
    <mergeCell ref="C4:C8"/>
    <mergeCell ref="D4:D8"/>
    <mergeCell ref="E7:E8"/>
    <mergeCell ref="F7:F8"/>
    <mergeCell ref="G7:G8"/>
    <mergeCell ref="H7:H8"/>
    <mergeCell ref="I7:I8"/>
    <mergeCell ref="J7:J8"/>
    <mergeCell ref="K7:K8"/>
    <mergeCell ref="L7:L8"/>
    <mergeCell ref="M7:M8"/>
    <mergeCell ref="N7:N8"/>
    <mergeCell ref="O7:O8"/>
    <mergeCell ref="P4:P8"/>
    <mergeCell ref="Q4:Q8"/>
    <mergeCell ref="E5:I6"/>
    <mergeCell ref="J5:O6"/>
  </mergeCells>
  <printOptions horizontalCentered="1" verticalCentered="1"/>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吕金双</cp:lastModifiedBy>
  <dcterms:created xsi:type="dcterms:W3CDTF">2021-01-11T02:39:37Z</dcterms:created>
  <dcterms:modified xsi:type="dcterms:W3CDTF">2021-12-29T02:35:39Z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